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TRO\Grade 12 Chapter 6\"/>
    </mc:Choice>
  </mc:AlternateContent>
  <bookViews>
    <workbookView xWindow="0" yWindow="60" windowWidth="19200" windowHeight="114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2" l="1"/>
  <c r="G25" i="2"/>
  <c r="G26" i="2"/>
  <c r="G27" i="2"/>
  <c r="G28" i="2"/>
  <c r="G29" i="2"/>
  <c r="G30" i="2"/>
  <c r="G31" i="2"/>
  <c r="G24" i="2"/>
  <c r="F24" i="2"/>
  <c r="F31" i="2"/>
  <c r="F30" i="2"/>
  <c r="F29" i="2"/>
  <c r="F28" i="2"/>
  <c r="F27" i="2"/>
  <c r="F26" i="2"/>
  <c r="F25" i="2"/>
  <c r="E29" i="2"/>
  <c r="E30" i="2"/>
  <c r="E31" i="2"/>
  <c r="E28" i="2"/>
  <c r="E27" i="2"/>
  <c r="E25" i="2"/>
  <c r="E26" i="2"/>
  <c r="E24" i="2"/>
  <c r="D31" i="2"/>
  <c r="D30" i="2"/>
  <c r="D29" i="2"/>
  <c r="D28" i="2"/>
  <c r="D27" i="2"/>
  <c r="D26" i="2"/>
  <c r="D25" i="2"/>
  <c r="D24" i="2"/>
  <c r="C31" i="2"/>
  <c r="C30" i="2"/>
  <c r="C29" i="2"/>
  <c r="C28" i="2"/>
  <c r="C27" i="2"/>
  <c r="C25" i="2"/>
  <c r="C26" i="2"/>
  <c r="C24" i="2"/>
  <c r="B29" i="2"/>
  <c r="B30" i="2"/>
  <c r="B31" i="2"/>
  <c r="B28" i="2"/>
  <c r="B27" i="2"/>
  <c r="B25" i="2"/>
  <c r="B26" i="2"/>
  <c r="B24" i="2"/>
  <c r="A29" i="2"/>
  <c r="A30" i="2"/>
  <c r="A31" i="2"/>
  <c r="A28" i="2"/>
  <c r="A27" i="2"/>
  <c r="A25" i="2"/>
  <c r="A26" i="2"/>
  <c r="A24" i="2"/>
</calcChain>
</file>

<file path=xl/sharedStrings.xml><?xml version="1.0" encoding="utf-8"?>
<sst xmlns="http://schemas.openxmlformats.org/spreadsheetml/2006/main" count="90" uniqueCount="48">
  <si>
    <t>Full Name</t>
  </si>
  <si>
    <t>Email</t>
  </si>
  <si>
    <t>Product</t>
  </si>
  <si>
    <t>Quantity</t>
  </si>
  <si>
    <t>Overnight</t>
  </si>
  <si>
    <t>Order received</t>
  </si>
  <si>
    <t>Cost</t>
  </si>
  <si>
    <t>Stock</t>
  </si>
  <si>
    <t>Overnight Costs</t>
  </si>
  <si>
    <t>Amanda Carter</t>
  </si>
  <si>
    <t>AmandaC@mail.com</t>
  </si>
  <si>
    <t>A</t>
  </si>
  <si>
    <t>Yes</t>
  </si>
  <si>
    <t>D</t>
  </si>
  <si>
    <t>I</t>
  </si>
  <si>
    <t>No</t>
  </si>
  <si>
    <t>Annie Logan</t>
  </si>
  <si>
    <t>AnnieL@mail.com</t>
  </si>
  <si>
    <t>B</t>
  </si>
  <si>
    <t>Billy Matthews</t>
  </si>
  <si>
    <t>BillyM@mail.com</t>
  </si>
  <si>
    <t>C</t>
  </si>
  <si>
    <t>Eva Muro</t>
  </si>
  <si>
    <t>EvaM@mail.com</t>
  </si>
  <si>
    <t>Joe Murray</t>
  </si>
  <si>
    <t>JoeM@mail.com</t>
  </si>
  <si>
    <t>E</t>
  </si>
  <si>
    <t>Josephine Persinger</t>
  </si>
  <si>
    <t>JosephineP@mail.com</t>
  </si>
  <si>
    <t>F</t>
  </si>
  <si>
    <t>Mildred Ramer</t>
  </si>
  <si>
    <t>MildredR@mail.com</t>
  </si>
  <si>
    <t>G</t>
  </si>
  <si>
    <t>Ray Rodriguez</t>
  </si>
  <si>
    <t>RayR@mail.com</t>
  </si>
  <si>
    <t>H</t>
  </si>
  <si>
    <t>Robert Ryan</t>
  </si>
  <si>
    <t>RobertR@mail.com</t>
  </si>
  <si>
    <t>Tricia Sanchez</t>
  </si>
  <si>
    <t>TriciaS@mail.com</t>
  </si>
  <si>
    <t>J</t>
  </si>
  <si>
    <t>Name</t>
  </si>
  <si>
    <t>Surname</t>
  </si>
  <si>
    <t>Stock Available</t>
  </si>
  <si>
    <t>Total</t>
  </si>
  <si>
    <t>Gift</t>
  </si>
  <si>
    <t>Days since order received</t>
  </si>
  <si>
    <t>Number of gifts to send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</si>
</sst>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R&quot;#,##0.00;\-&quot;R&quot;#,##0.00"/>
    <numFmt numFmtId="164" formatCode="_ &quot;R&quot;\ * #,##0.00_ ;_ &quot;R&quot;\ * \-#,##0.00_ ;_ &quot;R&quot;\ * &quot;-&quot;??_ ;_ @_ "/>
    <numFmt numFmtId="165" formatCode="&quot;R&quot;\ #,##0.00"/>
    <numFmt numFmtId="166" formatCode="[$-1C09]dd\ mmmm\ yyyy;@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/>
    </xf>
    <xf numFmtId="164" fontId="0" fillId="0" borderId="0" xfId="1" applyFont="1"/>
    <xf numFmtId="7" fontId="0" fillId="0" borderId="0" xfId="1" applyNumberFormat="1" applyFont="1" applyAlignment="1">
      <alignment horizontal="center"/>
    </xf>
    <xf numFmtId="1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7" workbookViewId="0">
      <selection activeCell="H24" sqref="H24"/>
    </sheetView>
  </sheetViews>
  <sheetFormatPr defaultRowHeight="14.4" x14ac:dyDescent="0.3"/>
  <cols>
    <col min="1" max="1" width="19.109375" bestFit="1" customWidth="1"/>
    <col min="2" max="2" width="21.5546875" bestFit="1" customWidth="1"/>
    <col min="3" max="3" width="7.88671875" style="3" bestFit="1" customWidth="1"/>
    <col min="4" max="4" width="14.5546875" style="3" bestFit="1" customWidth="1"/>
    <col min="5" max="5" width="9.88671875" style="3" bestFit="1" customWidth="1"/>
    <col min="6" max="6" width="18" style="3" bestFit="1" customWidth="1"/>
    <col min="7" max="7" width="4.33203125" bestFit="1" customWidth="1"/>
    <col min="8" max="8" width="24" bestFit="1" customWidth="1"/>
    <col min="9" max="9" width="22.33203125" bestFit="1" customWidth="1"/>
    <col min="10" max="10" width="7.88671875" bestFit="1" customWidth="1"/>
    <col min="11" max="11" width="9" bestFit="1" customWidth="1"/>
    <col min="12" max="12" width="5.6640625" bestFit="1" customWidth="1"/>
    <col min="14" max="14" width="15.1093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J1" s="1" t="s">
        <v>2</v>
      </c>
      <c r="K1" s="1" t="s">
        <v>6</v>
      </c>
      <c r="L1" s="1" t="s">
        <v>7</v>
      </c>
      <c r="N1" s="1" t="s">
        <v>8</v>
      </c>
    </row>
    <row r="2" spans="1:14" x14ac:dyDescent="0.3">
      <c r="A2" t="s">
        <v>9</v>
      </c>
      <c r="B2" t="s">
        <v>10</v>
      </c>
      <c r="C2" s="3" t="s">
        <v>11</v>
      </c>
      <c r="D2" s="3">
        <v>15</v>
      </c>
      <c r="E2" s="3" t="s">
        <v>12</v>
      </c>
      <c r="F2" s="4">
        <v>43383</v>
      </c>
      <c r="J2" t="s">
        <v>11</v>
      </c>
      <c r="K2" s="5">
        <v>150</v>
      </c>
      <c r="L2">
        <v>20</v>
      </c>
      <c r="N2" s="2">
        <v>10</v>
      </c>
    </row>
    <row r="3" spans="1:14" x14ac:dyDescent="0.3">
      <c r="A3" t="s">
        <v>9</v>
      </c>
      <c r="B3" t="s">
        <v>10</v>
      </c>
      <c r="C3" s="3" t="s">
        <v>13</v>
      </c>
      <c r="D3" s="3">
        <v>10</v>
      </c>
      <c r="E3" s="3" t="s">
        <v>12</v>
      </c>
      <c r="F3" s="4">
        <v>43405</v>
      </c>
      <c r="J3" t="s">
        <v>18</v>
      </c>
      <c r="K3" s="5">
        <v>50</v>
      </c>
      <c r="L3">
        <v>15</v>
      </c>
      <c r="N3" s="2">
        <v>10</v>
      </c>
    </row>
    <row r="4" spans="1:14" x14ac:dyDescent="0.3">
      <c r="A4" t="s">
        <v>9</v>
      </c>
      <c r="B4" t="s">
        <v>10</v>
      </c>
      <c r="C4" s="3" t="s">
        <v>14</v>
      </c>
      <c r="D4" s="3">
        <v>5</v>
      </c>
      <c r="E4" s="3" t="s">
        <v>15</v>
      </c>
      <c r="F4" s="4">
        <v>43407</v>
      </c>
      <c r="J4" t="s">
        <v>21</v>
      </c>
      <c r="K4" s="5">
        <v>275</v>
      </c>
      <c r="L4">
        <v>50</v>
      </c>
      <c r="N4" s="2">
        <v>10</v>
      </c>
    </row>
    <row r="5" spans="1:14" x14ac:dyDescent="0.3">
      <c r="A5" t="s">
        <v>16</v>
      </c>
      <c r="B5" t="s">
        <v>17</v>
      </c>
      <c r="C5" s="3" t="s">
        <v>18</v>
      </c>
      <c r="D5" s="3">
        <v>20</v>
      </c>
      <c r="E5" s="3" t="s">
        <v>15</v>
      </c>
      <c r="F5" s="4">
        <v>43345</v>
      </c>
      <c r="J5" t="s">
        <v>13</v>
      </c>
      <c r="K5" s="5">
        <v>200</v>
      </c>
      <c r="L5">
        <v>10</v>
      </c>
      <c r="N5" s="2">
        <v>10</v>
      </c>
    </row>
    <row r="6" spans="1:14" x14ac:dyDescent="0.3">
      <c r="A6" t="s">
        <v>19</v>
      </c>
      <c r="B6" t="s">
        <v>20</v>
      </c>
      <c r="C6" s="3" t="s">
        <v>21</v>
      </c>
      <c r="D6" s="3">
        <v>35</v>
      </c>
      <c r="E6" s="3" t="s">
        <v>15</v>
      </c>
      <c r="F6" s="4">
        <v>43315</v>
      </c>
      <c r="J6" t="s">
        <v>26</v>
      </c>
      <c r="K6" s="5">
        <v>75</v>
      </c>
      <c r="L6">
        <v>35</v>
      </c>
      <c r="N6" s="2">
        <v>10</v>
      </c>
    </row>
    <row r="7" spans="1:14" x14ac:dyDescent="0.3">
      <c r="A7" t="s">
        <v>22</v>
      </c>
      <c r="B7" t="s">
        <v>23</v>
      </c>
      <c r="C7" s="3" t="s">
        <v>13</v>
      </c>
      <c r="D7" s="3">
        <v>10</v>
      </c>
      <c r="E7" s="3" t="s">
        <v>15</v>
      </c>
      <c r="F7" s="4">
        <v>43407</v>
      </c>
      <c r="J7" t="s">
        <v>29</v>
      </c>
      <c r="K7" s="5">
        <v>50</v>
      </c>
      <c r="L7">
        <v>25</v>
      </c>
      <c r="N7" s="2">
        <v>10</v>
      </c>
    </row>
    <row r="8" spans="1:14" x14ac:dyDescent="0.3">
      <c r="A8" t="s">
        <v>24</v>
      </c>
      <c r="B8" t="s">
        <v>25</v>
      </c>
      <c r="C8" s="3" t="s">
        <v>26</v>
      </c>
      <c r="D8" s="3">
        <v>50</v>
      </c>
      <c r="E8" s="3" t="s">
        <v>12</v>
      </c>
      <c r="F8" s="4">
        <v>43398</v>
      </c>
      <c r="J8" t="s">
        <v>32</v>
      </c>
      <c r="K8" s="5">
        <v>275</v>
      </c>
      <c r="L8">
        <v>45</v>
      </c>
      <c r="N8" s="2">
        <v>10</v>
      </c>
    </row>
    <row r="9" spans="1:14" x14ac:dyDescent="0.3">
      <c r="A9" t="s">
        <v>27</v>
      </c>
      <c r="B9" t="s">
        <v>28</v>
      </c>
      <c r="C9" s="3" t="s">
        <v>29</v>
      </c>
      <c r="D9" s="3">
        <v>30</v>
      </c>
      <c r="E9" s="3" t="s">
        <v>15</v>
      </c>
      <c r="F9" s="4">
        <v>43403</v>
      </c>
      <c r="J9" t="s">
        <v>35</v>
      </c>
      <c r="K9" s="5">
        <v>300</v>
      </c>
      <c r="L9">
        <v>50</v>
      </c>
      <c r="N9" s="2">
        <v>10</v>
      </c>
    </row>
    <row r="10" spans="1:14" x14ac:dyDescent="0.3">
      <c r="A10" t="s">
        <v>30</v>
      </c>
      <c r="B10" t="s">
        <v>31</v>
      </c>
      <c r="C10" s="3" t="s">
        <v>32</v>
      </c>
      <c r="D10" s="3">
        <v>45</v>
      </c>
      <c r="E10" s="3" t="s">
        <v>12</v>
      </c>
      <c r="F10" s="4">
        <v>43378</v>
      </c>
      <c r="J10" t="s">
        <v>14</v>
      </c>
      <c r="K10" s="5">
        <v>105</v>
      </c>
      <c r="L10">
        <v>20</v>
      </c>
      <c r="N10" s="2">
        <v>10</v>
      </c>
    </row>
    <row r="11" spans="1:14" x14ac:dyDescent="0.3">
      <c r="A11" t="s">
        <v>33</v>
      </c>
      <c r="B11" t="s">
        <v>34</v>
      </c>
      <c r="C11" s="3" t="s">
        <v>35</v>
      </c>
      <c r="D11" s="3">
        <v>40</v>
      </c>
      <c r="E11" s="3" t="s">
        <v>12</v>
      </c>
      <c r="F11" s="4">
        <v>43398</v>
      </c>
      <c r="J11" t="s">
        <v>40</v>
      </c>
      <c r="K11" s="5">
        <v>99</v>
      </c>
      <c r="L11">
        <v>10</v>
      </c>
      <c r="N11" s="2">
        <v>10</v>
      </c>
    </row>
    <row r="12" spans="1:14" x14ac:dyDescent="0.3">
      <c r="A12" t="s">
        <v>33</v>
      </c>
      <c r="B12" t="s">
        <v>34</v>
      </c>
      <c r="C12" s="3" t="s">
        <v>21</v>
      </c>
      <c r="D12" s="3">
        <v>25</v>
      </c>
      <c r="E12" s="3" t="s">
        <v>15</v>
      </c>
      <c r="F12" s="4">
        <v>43398</v>
      </c>
    </row>
    <row r="13" spans="1:14" x14ac:dyDescent="0.3">
      <c r="A13" t="s">
        <v>33</v>
      </c>
      <c r="B13" t="s">
        <v>34</v>
      </c>
      <c r="C13" s="3" t="s">
        <v>14</v>
      </c>
      <c r="D13" s="3">
        <v>10</v>
      </c>
      <c r="E13" s="3" t="s">
        <v>12</v>
      </c>
      <c r="F13" s="4">
        <v>43406</v>
      </c>
    </row>
    <row r="14" spans="1:14" x14ac:dyDescent="0.3">
      <c r="A14" t="s">
        <v>33</v>
      </c>
      <c r="B14" t="s">
        <v>34</v>
      </c>
      <c r="C14" s="3" t="s">
        <v>11</v>
      </c>
      <c r="D14" s="3">
        <v>5</v>
      </c>
      <c r="E14" s="3" t="s">
        <v>12</v>
      </c>
      <c r="F14" s="4">
        <v>43400</v>
      </c>
    </row>
    <row r="15" spans="1:14" x14ac:dyDescent="0.3">
      <c r="A15" t="s">
        <v>36</v>
      </c>
      <c r="B15" t="s">
        <v>37</v>
      </c>
      <c r="C15" s="3" t="s">
        <v>14</v>
      </c>
      <c r="D15" s="3">
        <v>10</v>
      </c>
      <c r="E15" s="3" t="s">
        <v>15</v>
      </c>
      <c r="F15" s="4">
        <v>43407</v>
      </c>
    </row>
    <row r="16" spans="1:14" x14ac:dyDescent="0.3">
      <c r="A16" t="s">
        <v>38</v>
      </c>
      <c r="B16" t="s">
        <v>39</v>
      </c>
      <c r="C16" s="3" t="s">
        <v>40</v>
      </c>
      <c r="D16" s="3">
        <v>5</v>
      </c>
      <c r="E16" s="3" t="s">
        <v>12</v>
      </c>
      <c r="F16" s="4">
        <v>43353</v>
      </c>
    </row>
    <row r="23" spans="1:9" x14ac:dyDescent="0.3">
      <c r="A23" s="1" t="s">
        <v>41</v>
      </c>
      <c r="B23" s="1" t="s">
        <v>42</v>
      </c>
      <c r="C23" s="1" t="s">
        <v>2</v>
      </c>
      <c r="D23" s="1" t="s">
        <v>43</v>
      </c>
      <c r="E23" s="1" t="s">
        <v>4</v>
      </c>
      <c r="F23" s="1" t="s">
        <v>44</v>
      </c>
      <c r="G23" s="1" t="s">
        <v>45</v>
      </c>
      <c r="H23" s="1" t="s">
        <v>46</v>
      </c>
      <c r="I23" s="1" t="s">
        <v>47</v>
      </c>
    </row>
    <row r="24" spans="1:9" x14ac:dyDescent="0.3">
      <c r="A24" t="str">
        <f>LEFT(A2,FIND(" ",A2))</f>
        <v xml:space="preserve">Amanda </v>
      </c>
      <c r="B24" t="str">
        <f>RIGHT(A2,LEN(A2)-FIND(" ",A2))</f>
        <v>Carter</v>
      </c>
      <c r="C24" s="3" t="str">
        <f>VLOOKUP("Amanda Carter",A2:C16,3,FALSE)</f>
        <v>A</v>
      </c>
      <c r="D24" s="3" t="str">
        <f>IF(D2&lt;=L2,"yes","no")</f>
        <v>yes</v>
      </c>
      <c r="E24" s="3" t="str">
        <f>VLOOKUP("Amanda Carter",A2:E16,5,FALSE)</f>
        <v>Yes</v>
      </c>
      <c r="F24" s="6">
        <f>(PRODUCT(D2,VLOOKUP(C24,J2:K11,2,FALSE)))+(IF(E2="Yes",N2))</f>
        <v>2260</v>
      </c>
      <c r="G24" t="str">
        <f>IF(F24&gt;=2000,"yes","no")</f>
        <v>yes</v>
      </c>
      <c r="H24" s="7">
        <f ca="1">TODAY()-(VLOOKUP("Amanda Carter",A2:F16,6,FALSE))</f>
        <v>299</v>
      </c>
    </row>
    <row r="25" spans="1:9" x14ac:dyDescent="0.3">
      <c r="A25" t="str">
        <f t="shared" ref="A25:A27" si="0">LEFT(A3,FIND(" ",A3))</f>
        <v xml:space="preserve">Amanda </v>
      </c>
      <c r="B25" t="str">
        <f t="shared" ref="B25:B31" si="1">RIGHT(A3,LEN(A3)-FIND(" ",A3))</f>
        <v>Carter</v>
      </c>
      <c r="C25" s="3" t="str">
        <f t="shared" ref="C25:C31" si="2">VLOOKUP("Amanda Carter",A3:C17,3,FALSE)</f>
        <v>D</v>
      </c>
      <c r="D25" s="3" t="str">
        <f>IF(D3&lt;=L5,"yes","no")</f>
        <v>yes</v>
      </c>
      <c r="E25" s="3" t="str">
        <f t="shared" ref="E25:E31" si="3">VLOOKUP("Amanda Carter",A3:E17,5,FALSE)</f>
        <v>Yes</v>
      </c>
      <c r="F25" s="6">
        <f>D3*VLOOKUP(C25,J3:K12,2,FALSE)+IF(E3="Yes",N3)</f>
        <v>2010</v>
      </c>
      <c r="G25" t="str">
        <f t="shared" ref="G25:G31" si="4">IF(F25&gt;=2000,"yes","no")</f>
        <v>yes</v>
      </c>
      <c r="H25" s="7"/>
    </row>
    <row r="26" spans="1:9" x14ac:dyDescent="0.3">
      <c r="A26" t="str">
        <f t="shared" si="0"/>
        <v xml:space="preserve">Amanda </v>
      </c>
      <c r="B26" t="str">
        <f t="shared" si="1"/>
        <v>Carter</v>
      </c>
      <c r="C26" s="3" t="str">
        <f t="shared" si="2"/>
        <v>I</v>
      </c>
      <c r="D26" s="3" t="str">
        <f>IF(D4&lt;=L10,"yes","no")</f>
        <v>yes</v>
      </c>
      <c r="E26" s="3" t="str">
        <f t="shared" si="3"/>
        <v>No</v>
      </c>
      <c r="F26" s="6">
        <f>D4*VLOOKUP(C26,J2:K11,2,FALSE)+IF(E4="Yes",N4)</f>
        <v>525</v>
      </c>
      <c r="G26" t="str">
        <f t="shared" si="4"/>
        <v>no</v>
      </c>
      <c r="H26" s="7"/>
    </row>
    <row r="27" spans="1:9" x14ac:dyDescent="0.3">
      <c r="A27" t="str">
        <f>LEFT(A9,FIND(" ",A9))</f>
        <v xml:space="preserve">Josephine </v>
      </c>
      <c r="B27" t="str">
        <f>RIGHT(A9,LEN(A9)-FIND(" ",A9))</f>
        <v>Persinger</v>
      </c>
      <c r="C27" s="3" t="str">
        <f>VLOOKUP("Josephine Persinger",A5:C19,3,FALSE)</f>
        <v>F</v>
      </c>
      <c r="D27" s="3" t="str">
        <f>IF(D9&lt;=L7,"yes","no")</f>
        <v>no</v>
      </c>
      <c r="E27" s="3" t="str">
        <f>VLOOKUP("Josephine Persinger",A5:E19,5,FALSE)</f>
        <v>No</v>
      </c>
      <c r="F27" s="6">
        <f>D5*VLOOKUP(C27,J2:K11,2,FALSE)+IF(E5="Yes",N5)</f>
        <v>1000</v>
      </c>
      <c r="G27" t="str">
        <f t="shared" si="4"/>
        <v>no</v>
      </c>
      <c r="H27" s="7"/>
    </row>
    <row r="28" spans="1:9" x14ac:dyDescent="0.3">
      <c r="A28" t="str">
        <f>LEFT(A11,FIND(" ",A11))</f>
        <v xml:space="preserve">Ray </v>
      </c>
      <c r="B28" t="str">
        <f>RIGHT(A11,LEN(A11)-FIND(" ",A11))</f>
        <v>Rodriguez</v>
      </c>
      <c r="C28" s="3" t="str">
        <f>VLOOKUP("Ray Rodriguez",A6:C20,3,FALSE)</f>
        <v>H</v>
      </c>
      <c r="D28" s="3" t="str">
        <f>IF(D11&lt;=L9,"yes","no")</f>
        <v>yes</v>
      </c>
      <c r="E28" s="3" t="str">
        <f>VLOOKUP("Ray Rodriguez",A6:E20,5,FALSE)</f>
        <v>Yes</v>
      </c>
      <c r="F28" s="6">
        <f>D6*VLOOKUP(C28,J2:K11,2,FALSE)+IF(E6="Yes",N6)</f>
        <v>10500</v>
      </c>
      <c r="G28" t="str">
        <f t="shared" si="4"/>
        <v>yes</v>
      </c>
      <c r="H28" s="7"/>
    </row>
    <row r="29" spans="1:9" x14ac:dyDescent="0.3">
      <c r="A29" t="str">
        <f t="shared" ref="A29:A31" si="5">LEFT(A12,FIND(" ",A12))</f>
        <v xml:space="preserve">Ray </v>
      </c>
      <c r="B29" t="str">
        <f t="shared" ref="B29:B31" si="6">RIGHT(A12,LEN(A12)-FIND(" ",A12))</f>
        <v>Rodriguez</v>
      </c>
      <c r="C29" s="3" t="str">
        <f>VLOOKUP("Ray Rodriguez",A12:C21,3,FALSE)</f>
        <v>C</v>
      </c>
      <c r="D29" s="3" t="str">
        <f>IF(D12&lt;=L7,"yes","no")</f>
        <v>yes</v>
      </c>
      <c r="E29" s="3" t="str">
        <f t="shared" ref="E29:E31" si="7">VLOOKUP("Ray Rodriguez",A7:E21,5,FALSE)</f>
        <v>Yes</v>
      </c>
      <c r="F29" s="6">
        <f>D7*VLOOKUP(C29,J2:K11,2,FALSE)+IF(E7="Yes",N7)</f>
        <v>2750</v>
      </c>
      <c r="G29" t="str">
        <f t="shared" si="4"/>
        <v>yes</v>
      </c>
      <c r="H29" s="7"/>
    </row>
    <row r="30" spans="1:9" x14ac:dyDescent="0.3">
      <c r="A30" t="str">
        <f t="shared" si="5"/>
        <v xml:space="preserve">Ray </v>
      </c>
      <c r="B30" t="str">
        <f t="shared" si="6"/>
        <v>Rodriguez</v>
      </c>
      <c r="C30" s="3" t="str">
        <f>VLOOKUP("Ray Rodriguez",A13:C22,3,FALSE)</f>
        <v>I</v>
      </c>
      <c r="D30" s="3" t="str">
        <f>IF(D13&lt;=L8,"yes","no")</f>
        <v>yes</v>
      </c>
      <c r="E30" s="3" t="str">
        <f t="shared" si="7"/>
        <v>Yes</v>
      </c>
      <c r="F30" s="6">
        <f>D8*VLOOKUP(C30,J2:K11,2,FALSE)+IF(E8="Yes",N8)</f>
        <v>5260</v>
      </c>
      <c r="G30" t="str">
        <f t="shared" si="4"/>
        <v>yes</v>
      </c>
      <c r="H30" s="7"/>
    </row>
    <row r="31" spans="1:9" x14ac:dyDescent="0.3">
      <c r="A31" t="str">
        <f t="shared" si="5"/>
        <v xml:space="preserve">Ray </v>
      </c>
      <c r="B31" t="str">
        <f t="shared" si="6"/>
        <v>Rodriguez</v>
      </c>
      <c r="C31" s="3" t="str">
        <f>VLOOKUP("Ray Rodriguez",A14:C23,3,FALSE)</f>
        <v>A</v>
      </c>
      <c r="D31" s="3" t="str">
        <f>IF(D14&lt;=L9,"yes","no")</f>
        <v>yes</v>
      </c>
      <c r="E31" s="3" t="str">
        <f t="shared" si="7"/>
        <v>Yes</v>
      </c>
      <c r="F31" s="6">
        <f>D9*VLOOKUP(C31,J2:K11,2,FALSE)+IF(E9="Yes",N9)</f>
        <v>4500</v>
      </c>
      <c r="G31" t="str">
        <f t="shared" si="4"/>
        <v>yes</v>
      </c>
      <c r="H31" s="7"/>
    </row>
    <row r="32" spans="1:9" x14ac:dyDescent="0.3">
      <c r="F32" s="6"/>
    </row>
    <row r="33" spans="1:1" x14ac:dyDescent="0.3">
      <c r="A33" s="1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Ighsaan Francis</dc:creator>
  <cp:keywords/>
  <dc:description/>
  <cp:lastModifiedBy>HP</cp:lastModifiedBy>
  <cp:revision/>
  <dcterms:created xsi:type="dcterms:W3CDTF">2019-06-20T19:10:50Z</dcterms:created>
  <dcterms:modified xsi:type="dcterms:W3CDTF">2019-08-05T08:28:19Z</dcterms:modified>
  <cp:category/>
  <cp:contentStatus/>
</cp:coreProperties>
</file>